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160" tabRatio="500"/>
  </bookViews>
  <sheets>
    <sheet name="CBC"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N13" i="1"/>
  <c r="N12"/>
  <c r="N11"/>
  <c r="N10"/>
  <c r="N9"/>
  <c r="N8"/>
  <c r="N7"/>
  <c r="AA6"/>
  <c r="S6"/>
  <c r="D6"/>
  <c r="C6"/>
  <c r="AA5"/>
  <c r="S5"/>
  <c r="D5"/>
  <c r="C5"/>
  <c r="AA4"/>
  <c r="P4"/>
  <c r="S4"/>
  <c r="D4"/>
  <c r="C4"/>
  <c r="AA3"/>
  <c r="P3"/>
  <c r="S3"/>
  <c r="D3"/>
  <c r="C3"/>
  <c r="AA2"/>
  <c r="X2"/>
  <c r="P2"/>
  <c r="S2"/>
  <c r="D2"/>
  <c r="C2"/>
</calcChain>
</file>

<file path=xl/comments1.xml><?xml version="1.0" encoding="utf-8"?>
<comments xmlns="http://schemas.openxmlformats.org/spreadsheetml/2006/main">
  <authors>
    <author>Dwayne Winseck</author>
  </authors>
  <commentList>
    <comment ref="B2" authorId="0">
      <text>
        <r>
          <rPr>
            <sz val="9"/>
            <color indexed="81"/>
            <rFont val="Verdana"/>
          </rPr>
          <t>CBC AR 2012-2013, p. 78.</t>
        </r>
      </text>
    </comment>
    <comment ref="B3" authorId="0">
      <text>
        <r>
          <rPr>
            <sz val="9"/>
            <color indexed="81"/>
            <rFont val="Verdana"/>
          </rPr>
          <t>CBC AR 2012-2013, p. 78.</t>
        </r>
      </text>
    </comment>
    <comment ref="B4" authorId="0">
      <text>
        <r>
          <rPr>
            <sz val="9"/>
            <color indexed="81"/>
            <rFont val="Verdana"/>
          </rPr>
          <t>CBC, AR 2010-2011, p. 44.</t>
        </r>
      </text>
    </comment>
    <comment ref="B5" authorId="0">
      <text>
        <r>
          <rPr>
            <sz val="9"/>
            <color indexed="81"/>
            <rFont val="Verdana"/>
          </rPr>
          <t>CBC, AR 2010-2011, p. 44.</t>
        </r>
      </text>
    </comment>
    <comment ref="B6" authorId="0">
      <text>
        <r>
          <rPr>
            <sz val="9"/>
            <color indexed="81"/>
            <rFont val="Verdana"/>
          </rPr>
          <t>CBC AR 2008-2009, vol. 2, p. 31.</t>
        </r>
      </text>
    </comment>
    <comment ref="B7" authorId="0">
      <text>
        <r>
          <rPr>
            <sz val="9"/>
            <color indexed="81"/>
            <rFont val="Verdana"/>
          </rPr>
          <t>CBC AR 2003-2004, p. 51</t>
        </r>
      </text>
    </comment>
    <comment ref="B8" authorId="0">
      <text>
        <r>
          <rPr>
            <sz val="9"/>
            <color indexed="81"/>
            <rFont val="Verdana"/>
          </rPr>
          <t>CBC AR 2000-2001, 46.</t>
        </r>
      </text>
    </comment>
    <comment ref="J8" authorId="0">
      <text>
        <r>
          <rPr>
            <sz val="9"/>
            <color indexed="81"/>
            <rFont val="Verdana"/>
          </rPr>
          <t>CBC, AR 2000-2001, p. 46.</t>
        </r>
      </text>
    </comment>
    <comment ref="B9" authorId="0">
      <text>
        <r>
          <rPr>
            <sz val="9"/>
            <color indexed="81"/>
            <rFont val="Verdana"/>
          </rPr>
          <t>CBC AR 1996-1997, p. 54.</t>
        </r>
      </text>
    </comment>
  </commentList>
</comments>
</file>

<file path=xl/sharedStrings.xml><?xml version="1.0" encoding="utf-8"?>
<sst xmlns="http://schemas.openxmlformats.org/spreadsheetml/2006/main" count="36" uniqueCount="33">
  <si>
    <t>3. Prior to 2008, the calculation of revenues for television and radio are based on a 70/30% split between television and radio, in line with the average in the years between 2008 and 2013 for which the actual ratio is known on the basis of CBC data published in the CRTC's Aggregate Annual Returns for television and radio.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www2.parl.gc.ca/HousePublications/Publication.aspx? Language=E&amp;Mode=1&amp;Parl=39&amp;Ses=2&amp;DocId=3297009&amp;File=0; CRTC Communication Monitoring Report and Broadcasting Monitoring Report. www.crtc.gc.ca; Friends of Canadian Broadcasting (2004). Change in Parliamentary Appropriation.  http://friends.ca/files/PDF/CBCgrant04.pdf.</t>
    <phoneticPr fontId="2" type="noConversion"/>
  </si>
  <si>
    <t xml:space="preserve">4. The average split between English- and French-language radio services for which revenues are known, because published in the CRTC's Aggregate Annual Returns between 2008 and 2013, is 59% and 41%, respectively. These figures are used to estimate the share of English- and French-language share of the annual parliamentary appropriation for years before 2008.  </t>
    <phoneticPr fontId="2" type="noConversion"/>
  </si>
  <si>
    <t xml:space="preserve">1. Note: Data for Annual Appropriations, Advertising and Specialty services are from CBC Annual Reports, and based on the fiscal year ending March 31. TV and Radio data from 2008 onwards are based on the broadcast year as reported by the CRTC in its Aggregate Annual Return. The CBC’s TV and Radio revenues released by the CRTC cannot be fully reconciled with the total revenue figures published by the CBC. The difference, however, is small and insignificant. </t>
    <phoneticPr fontId="2" type="noConversion"/>
  </si>
  <si>
    <t xml:space="preserve">2. Annual Appropriations includes one-time injections, such as the downsizing allocation in 1995/96, as well as capital amortization, operating capital, etc. </t>
    <phoneticPr fontId="2" type="noConversion"/>
  </si>
  <si>
    <t>Year (1)</t>
    <phoneticPr fontId="2" type="noConversion"/>
  </si>
  <si>
    <t>Total Parl $</t>
    <phoneticPr fontId="2" type="noConversion"/>
  </si>
  <si>
    <t>TV/Total Appropriation</t>
    <phoneticPr fontId="2" type="noConversion"/>
  </si>
  <si>
    <t>Radio/Total Appropriation</t>
    <phoneticPr fontId="2" type="noConversion"/>
  </si>
  <si>
    <t>TV Parl $</t>
    <phoneticPr fontId="2" type="noConversion"/>
  </si>
  <si>
    <t>Adv $ + other</t>
    <phoneticPr fontId="2" type="noConversion"/>
  </si>
  <si>
    <t>Pay &amp; Spec</t>
    <phoneticPr fontId="2" type="noConversion"/>
  </si>
  <si>
    <t>Adv + Other $</t>
    <phoneticPr fontId="2" type="noConversion"/>
  </si>
  <si>
    <t>Conv TV Total</t>
    <phoneticPr fontId="2" type="noConversion"/>
  </si>
  <si>
    <t>Specialty TV</t>
    <phoneticPr fontId="2" type="noConversion"/>
  </si>
  <si>
    <t>Total TV</t>
    <phoneticPr fontId="2" type="noConversion"/>
  </si>
  <si>
    <t xml:space="preserve">Radio </t>
    <phoneticPr fontId="2" type="noConversion"/>
  </si>
  <si>
    <t>Radio Sales + Other</t>
    <phoneticPr fontId="2" type="noConversion"/>
  </si>
  <si>
    <t>Radio Total</t>
    <phoneticPr fontId="2" type="noConversion"/>
  </si>
  <si>
    <t>TV Parl $ (ENG)</t>
    <phoneticPr fontId="2" type="noConversion"/>
  </si>
  <si>
    <t>Adv $ + other</t>
    <phoneticPr fontId="2" type="noConversion"/>
  </si>
  <si>
    <t>Conv TV Total</t>
    <phoneticPr fontId="2" type="noConversion"/>
  </si>
  <si>
    <t>Pay &amp; Spec</t>
    <phoneticPr fontId="2" type="noConversion"/>
  </si>
  <si>
    <t>TV Total</t>
    <phoneticPr fontId="2" type="noConversion"/>
  </si>
  <si>
    <t>Radio  Parl $</t>
    <phoneticPr fontId="2" type="noConversion"/>
  </si>
  <si>
    <t>Radio Sales + Other</t>
    <phoneticPr fontId="2" type="noConversion"/>
  </si>
  <si>
    <t>TV Parl $ (FR)</t>
    <phoneticPr fontId="2" type="noConversion"/>
  </si>
  <si>
    <t>Adv $ + other</t>
    <phoneticPr fontId="2" type="noConversion"/>
  </si>
  <si>
    <t>Conv TV Total</t>
    <phoneticPr fontId="2" type="noConversion"/>
  </si>
  <si>
    <t>Pay &amp; Spec</t>
    <phoneticPr fontId="2" type="noConversion"/>
  </si>
  <si>
    <t>Total TV</t>
    <phoneticPr fontId="2" type="noConversion"/>
  </si>
  <si>
    <t>Radio Total</t>
    <phoneticPr fontId="2" type="noConversion"/>
  </si>
  <si>
    <t>1987/88</t>
    <phoneticPr fontId="2" type="noConversion"/>
  </si>
  <si>
    <t>1984/5</t>
  </si>
</sst>
</file>

<file path=xl/styles.xml><?xml version="1.0" encoding="utf-8"?>
<styleSheet xmlns="http://schemas.openxmlformats.org/spreadsheetml/2006/main">
  <numFmts count="3">
    <numFmt numFmtId="43" formatCode="_(* #,##0.00_);_(* \(#,##0.00\);_(* &quot;-&quot;??_);_(@_)"/>
    <numFmt numFmtId="164" formatCode="0.0"/>
    <numFmt numFmtId="166" formatCode="0.000"/>
  </numFmts>
  <fonts count="6">
    <font>
      <sz val="10"/>
      <name val="Verdana"/>
    </font>
    <font>
      <sz val="10"/>
      <name val="Cambria"/>
    </font>
    <font>
      <sz val="8"/>
      <name val="Verdana"/>
    </font>
    <font>
      <sz val="12"/>
      <name val="Cambria"/>
    </font>
    <font>
      <sz val="10"/>
      <color indexed="10"/>
      <name val="Cambria"/>
    </font>
    <font>
      <sz val="9"/>
      <color indexed="81"/>
      <name val="Verdana"/>
    </font>
  </fonts>
  <fills count="5">
    <fill>
      <patternFill patternType="none"/>
    </fill>
    <fill>
      <patternFill patternType="gray125"/>
    </fill>
    <fill>
      <patternFill patternType="solid">
        <fgColor indexed="52"/>
        <bgColor indexed="64"/>
      </patternFill>
    </fill>
    <fill>
      <patternFill patternType="solid">
        <fgColor indexed="50"/>
        <bgColor indexed="64"/>
      </patternFill>
    </fill>
    <fill>
      <patternFill patternType="solid">
        <fgColor indexed="40"/>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applyAlignment="1">
      <alignment vertical="top" wrapText="1"/>
    </xf>
    <xf numFmtId="0" fontId="1" fillId="2" borderId="0" xfId="0" applyFont="1" applyFill="1" applyAlignment="1">
      <alignment vertical="top" wrapText="1"/>
    </xf>
    <xf numFmtId="0" fontId="1" fillId="3" borderId="0" xfId="0" applyFont="1" applyFill="1" applyAlignment="1">
      <alignment vertical="top" wrapText="1"/>
    </xf>
    <xf numFmtId="0" fontId="1" fillId="4" borderId="0" xfId="0" applyFont="1" applyFill="1" applyAlignment="1">
      <alignment vertical="top" wrapText="1"/>
    </xf>
    <xf numFmtId="0" fontId="0" fillId="0" borderId="0" xfId="0" applyAlignment="1">
      <alignment vertical="top" wrapText="1"/>
    </xf>
    <xf numFmtId="0" fontId="1" fillId="0" borderId="0" xfId="0" applyFont="1" applyAlignment="1">
      <alignment horizontal="right"/>
    </xf>
    <xf numFmtId="164" fontId="3" fillId="0" borderId="0" xfId="0" applyNumberFormat="1" applyFont="1"/>
    <xf numFmtId="2" fontId="3" fillId="0" borderId="0" xfId="0" applyNumberFormat="1" applyFont="1"/>
    <xf numFmtId="0" fontId="1" fillId="2" borderId="0" xfId="0" applyFont="1" applyFill="1"/>
    <xf numFmtId="0" fontId="1" fillId="3" borderId="0" xfId="0" applyFont="1" applyFill="1"/>
    <xf numFmtId="0" fontId="1" fillId="4" borderId="0" xfId="0" applyFont="1" applyFill="1"/>
    <xf numFmtId="164" fontId="1" fillId="4" borderId="0" xfId="0" applyNumberFormat="1" applyFont="1" applyFill="1"/>
    <xf numFmtId="0" fontId="1" fillId="0" borderId="0" xfId="0" applyFont="1"/>
    <xf numFmtId="164" fontId="1" fillId="3" borderId="0" xfId="0" applyNumberFormat="1" applyFont="1" applyFill="1"/>
    <xf numFmtId="164" fontId="4" fillId="4" borderId="0" xfId="0" applyNumberFormat="1" applyFont="1" applyFill="1"/>
    <xf numFmtId="164" fontId="1" fillId="2" borderId="0" xfId="0" applyNumberFormat="1" applyFont="1" applyFill="1"/>
    <xf numFmtId="164" fontId="1" fillId="0" borderId="0" xfId="0" applyNumberFormat="1" applyFont="1"/>
    <xf numFmtId="166" fontId="1" fillId="2" borderId="0" xfId="0" applyNumberFormat="1" applyFont="1" applyFill="1"/>
    <xf numFmtId="0" fontId="3" fillId="2" borderId="0" xfId="0" applyFont="1" applyFill="1"/>
    <xf numFmtId="0" fontId="1" fillId="0" borderId="0" xfId="0" applyFont="1" applyAlignment="1">
      <alignment vertical="top"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G19"/>
  <sheetViews>
    <sheetView tabSelected="1" topLeftCell="D1" workbookViewId="0">
      <selection activeCell="Q2" sqref="Q2"/>
    </sheetView>
  </sheetViews>
  <sheetFormatPr baseColWidth="10" defaultRowHeight="13"/>
  <cols>
    <col min="1" max="2" width="9.28515625" style="13" customWidth="1"/>
    <col min="3" max="3" width="10.5703125" style="13" customWidth="1"/>
    <col min="4" max="4" width="10.140625" style="13" customWidth="1"/>
    <col min="5" max="11" width="9.28515625" style="13" customWidth="1"/>
    <col min="12" max="33" width="10.7109375" style="13"/>
  </cols>
  <sheetData>
    <row r="1" spans="1:33" s="5" customFormat="1" ht="26">
      <c r="A1" s="1" t="s">
        <v>4</v>
      </c>
      <c r="B1" s="1" t="s">
        <v>5</v>
      </c>
      <c r="C1" s="1" t="s">
        <v>6</v>
      </c>
      <c r="D1" s="1" t="s">
        <v>7</v>
      </c>
      <c r="E1" s="2" t="s">
        <v>8</v>
      </c>
      <c r="F1" s="2" t="s">
        <v>9</v>
      </c>
      <c r="G1" s="2" t="s">
        <v>10</v>
      </c>
      <c r="H1" s="2" t="s">
        <v>11</v>
      </c>
      <c r="I1" s="2" t="s">
        <v>12</v>
      </c>
      <c r="J1" s="2" t="s">
        <v>13</v>
      </c>
      <c r="K1" s="2" t="s">
        <v>14</v>
      </c>
      <c r="L1" s="2" t="s">
        <v>15</v>
      </c>
      <c r="M1" s="2" t="s">
        <v>16</v>
      </c>
      <c r="N1" s="2" t="s">
        <v>17</v>
      </c>
      <c r="O1" s="3" t="s">
        <v>18</v>
      </c>
      <c r="P1" s="3" t="s">
        <v>19</v>
      </c>
      <c r="Q1" s="3" t="s">
        <v>20</v>
      </c>
      <c r="R1" s="3" t="s">
        <v>21</v>
      </c>
      <c r="S1" s="3" t="s">
        <v>22</v>
      </c>
      <c r="T1" s="3" t="s">
        <v>23</v>
      </c>
      <c r="U1" s="3" t="s">
        <v>24</v>
      </c>
      <c r="V1" s="3" t="s">
        <v>17</v>
      </c>
      <c r="W1" s="4" t="s">
        <v>25</v>
      </c>
      <c r="X1" s="4" t="s">
        <v>26</v>
      </c>
      <c r="Y1" s="4" t="s">
        <v>27</v>
      </c>
      <c r="Z1" s="4" t="s">
        <v>28</v>
      </c>
      <c r="AA1" s="4" t="s">
        <v>29</v>
      </c>
      <c r="AB1" s="4" t="s">
        <v>23</v>
      </c>
      <c r="AC1" s="4" t="s">
        <v>16</v>
      </c>
      <c r="AD1" s="4" t="s">
        <v>30</v>
      </c>
      <c r="AE1" s="1"/>
      <c r="AF1" s="1"/>
      <c r="AG1" s="1"/>
    </row>
    <row r="2" spans="1:33" ht="15">
      <c r="A2" s="6">
        <v>2013</v>
      </c>
      <c r="B2" s="7">
        <v>1154.9000000000001</v>
      </c>
      <c r="C2" s="8">
        <f>E2/B2</f>
        <v>0.67815395272317947</v>
      </c>
      <c r="D2" s="8">
        <f>N2/B2</f>
        <v>0.26391895402199322</v>
      </c>
      <c r="E2" s="9">
        <v>783.2</v>
      </c>
      <c r="F2" s="9">
        <v>463.7</v>
      </c>
      <c r="G2" s="9">
        <v>171</v>
      </c>
      <c r="H2" s="9">
        <v>463.69999999999993</v>
      </c>
      <c r="I2" s="9">
        <v>1246.9000000000001</v>
      </c>
      <c r="J2" s="9">
        <v>160.9</v>
      </c>
      <c r="K2" s="9">
        <v>1407.8000000000002</v>
      </c>
      <c r="L2" s="9">
        <v>295.5</v>
      </c>
      <c r="M2" s="9"/>
      <c r="N2" s="9">
        <v>304.8</v>
      </c>
      <c r="O2" s="10">
        <v>441.6</v>
      </c>
      <c r="P2" s="10">
        <f>Q2-O2</f>
        <v>275.89999999999998</v>
      </c>
      <c r="Q2" s="10">
        <v>717.5</v>
      </c>
      <c r="R2" s="10">
        <v>92</v>
      </c>
      <c r="S2" s="10">
        <f>SUM(O2:R2)</f>
        <v>1527</v>
      </c>
      <c r="T2" s="10">
        <v>172.7</v>
      </c>
      <c r="U2" s="10">
        <v>5.7000000000000171</v>
      </c>
      <c r="V2" s="10">
        <v>178.4</v>
      </c>
      <c r="W2" s="11">
        <v>341.6</v>
      </c>
      <c r="X2" s="12">
        <f>Y2-W2</f>
        <v>187.79999999999995</v>
      </c>
      <c r="Y2" s="11">
        <v>529.4</v>
      </c>
      <c r="Z2" s="11">
        <v>68.900000000000006</v>
      </c>
      <c r="AA2" s="11">
        <f>SUM(Y2:Z2)</f>
        <v>598.29999999999995</v>
      </c>
      <c r="AB2" s="11">
        <v>122.8</v>
      </c>
      <c r="AC2" s="11">
        <v>3.6000000000000085</v>
      </c>
      <c r="AD2" s="11">
        <v>126.4</v>
      </c>
    </row>
    <row r="3" spans="1:33" ht="15">
      <c r="A3" s="6">
        <v>2012</v>
      </c>
      <c r="B3" s="7">
        <v>1162.3</v>
      </c>
      <c r="C3" s="8">
        <f>E3/B3</f>
        <v>0.74111675126903553</v>
      </c>
      <c r="D3" s="8">
        <f>N3/B3</f>
        <v>0.28030628925406526</v>
      </c>
      <c r="E3" s="9">
        <v>861.4</v>
      </c>
      <c r="F3" s="9">
        <v>508</v>
      </c>
      <c r="G3" s="9">
        <v>167.8</v>
      </c>
      <c r="H3" s="9">
        <v>507.80000000000007</v>
      </c>
      <c r="I3" s="9">
        <v>1369.2</v>
      </c>
      <c r="J3" s="9">
        <v>167.7</v>
      </c>
      <c r="K3" s="9">
        <v>1536.8999999999999</v>
      </c>
      <c r="L3" s="9"/>
      <c r="M3" s="9"/>
      <c r="N3" s="9">
        <v>325.8</v>
      </c>
      <c r="O3" s="10">
        <v>488</v>
      </c>
      <c r="P3" s="14">
        <f>Q3-O3</f>
        <v>318</v>
      </c>
      <c r="Q3" s="14">
        <v>806</v>
      </c>
      <c r="R3" s="10">
        <v>94.1</v>
      </c>
      <c r="S3" s="10">
        <f>SUM(O3:R3)</f>
        <v>1706.1</v>
      </c>
      <c r="T3" s="10">
        <v>185.6</v>
      </c>
      <c r="U3" s="10">
        <v>5.7000000000000171</v>
      </c>
      <c r="V3" s="10">
        <v>191.3</v>
      </c>
      <c r="W3" s="11">
        <v>373.4</v>
      </c>
      <c r="X3" s="12">
        <v>189.80000000000007</v>
      </c>
      <c r="Y3" s="11">
        <v>563.20000000000005</v>
      </c>
      <c r="Z3" s="11">
        <v>73.599999999999994</v>
      </c>
      <c r="AA3" s="11">
        <f>SUM(Y3:Z3)</f>
        <v>636.80000000000007</v>
      </c>
      <c r="AB3" s="11">
        <v>130.9</v>
      </c>
      <c r="AC3" s="11">
        <v>3.5999999999999943</v>
      </c>
      <c r="AD3" s="11">
        <v>134.5</v>
      </c>
    </row>
    <row r="4" spans="1:33" ht="15">
      <c r="A4" s="6">
        <v>2011</v>
      </c>
      <c r="B4" s="7">
        <v>1160</v>
      </c>
      <c r="C4" s="8">
        <f>E4/B4</f>
        <v>0.72336206896551725</v>
      </c>
      <c r="D4" s="8">
        <f>N4/B4</f>
        <v>0.29043103448275859</v>
      </c>
      <c r="E4" s="9">
        <v>839.1</v>
      </c>
      <c r="F4" s="9">
        <v>500</v>
      </c>
      <c r="G4" s="9">
        <v>159.5</v>
      </c>
      <c r="H4" s="9">
        <v>499.69999999999993</v>
      </c>
      <c r="I4" s="9">
        <v>1338.8</v>
      </c>
      <c r="J4" s="9">
        <v>159.5</v>
      </c>
      <c r="K4" s="9">
        <v>1498.3</v>
      </c>
      <c r="L4" s="9"/>
      <c r="M4" s="9"/>
      <c r="N4" s="9">
        <v>336.9</v>
      </c>
      <c r="O4" s="10">
        <v>464</v>
      </c>
      <c r="P4" s="10">
        <f>Q4-O4</f>
        <v>314</v>
      </c>
      <c r="Q4" s="10">
        <v>778</v>
      </c>
      <c r="R4" s="10">
        <v>90.8</v>
      </c>
      <c r="S4" s="10">
        <f>SUM(O4:R4)</f>
        <v>1646.8</v>
      </c>
      <c r="T4" s="10">
        <v>190.9</v>
      </c>
      <c r="U4" s="10">
        <v>5.6999999999999886</v>
      </c>
      <c r="V4" s="10">
        <v>196.6</v>
      </c>
      <c r="W4" s="11">
        <v>375.1</v>
      </c>
      <c r="X4" s="12">
        <v>185.69999999999993</v>
      </c>
      <c r="Y4" s="11">
        <v>560.79999999999995</v>
      </c>
      <c r="Z4" s="11">
        <v>68.7</v>
      </c>
      <c r="AA4" s="11">
        <f>SUM(Y4:Z4)</f>
        <v>629.5</v>
      </c>
      <c r="AB4" s="11">
        <v>136.4</v>
      </c>
      <c r="AC4" s="11">
        <v>3.9000000000000057</v>
      </c>
      <c r="AD4" s="11">
        <v>140.30000000000001</v>
      </c>
    </row>
    <row r="5" spans="1:33" ht="15">
      <c r="A5" s="6">
        <v>2010</v>
      </c>
      <c r="B5" s="7">
        <v>1143</v>
      </c>
      <c r="C5" s="8">
        <f>E5/B5</f>
        <v>0.73543307086614162</v>
      </c>
      <c r="D5" s="8">
        <f>N5/B5</f>
        <v>0.31907261592300962</v>
      </c>
      <c r="E5" s="9">
        <v>840.59999999999991</v>
      </c>
      <c r="F5" s="9">
        <v>450</v>
      </c>
      <c r="G5" s="9">
        <v>166.7</v>
      </c>
      <c r="H5" s="9">
        <v>418</v>
      </c>
      <c r="I5" s="9">
        <v>1258.5999999999999</v>
      </c>
      <c r="J5" s="9">
        <v>166.7</v>
      </c>
      <c r="K5" s="9">
        <v>1425.3</v>
      </c>
      <c r="L5" s="9"/>
      <c r="M5" s="9"/>
      <c r="N5" s="9">
        <v>364.7</v>
      </c>
      <c r="O5" s="10"/>
      <c r="P5" s="10"/>
      <c r="Q5" s="10">
        <v>720.3</v>
      </c>
      <c r="R5" s="10">
        <v>98.3</v>
      </c>
      <c r="S5" s="10">
        <f>SUM(Q5:R5)</f>
        <v>818.59999999999991</v>
      </c>
      <c r="T5" s="10"/>
      <c r="U5" s="10"/>
      <c r="V5" s="10">
        <v>219.6</v>
      </c>
      <c r="W5" s="11"/>
      <c r="X5" s="15">
        <v>183.53843632318581</v>
      </c>
      <c r="Y5" s="11">
        <v>538.29999999999995</v>
      </c>
      <c r="Z5" s="11">
        <v>68.400000000000006</v>
      </c>
      <c r="AA5" s="11">
        <f>SUM(Y5:Z5)</f>
        <v>606.69999999999993</v>
      </c>
      <c r="AB5" s="11"/>
      <c r="AC5" s="11"/>
      <c r="AD5" s="11">
        <v>145.1</v>
      </c>
    </row>
    <row r="6" spans="1:33" ht="15">
      <c r="A6" s="6">
        <v>2008</v>
      </c>
      <c r="B6" s="7">
        <v>1096</v>
      </c>
      <c r="C6" s="8">
        <f>E6/B6</f>
        <v>0.75437956204379553</v>
      </c>
      <c r="D6" s="8">
        <f>N6/B6</f>
        <v>0.36186131386861314</v>
      </c>
      <c r="E6" s="9">
        <v>826.8</v>
      </c>
      <c r="F6" s="9">
        <v>412</v>
      </c>
      <c r="G6" s="9">
        <v>143.5</v>
      </c>
      <c r="H6" s="9">
        <v>416.5</v>
      </c>
      <c r="I6" s="9">
        <v>1243.3</v>
      </c>
      <c r="J6" s="9">
        <v>142.5</v>
      </c>
      <c r="K6" s="9">
        <v>1385.8</v>
      </c>
      <c r="L6" s="9"/>
      <c r="M6" s="9"/>
      <c r="N6" s="9">
        <v>396.6</v>
      </c>
      <c r="O6" s="10"/>
      <c r="P6" s="10"/>
      <c r="Q6" s="10">
        <v>766.4</v>
      </c>
      <c r="R6" s="10">
        <v>86.6</v>
      </c>
      <c r="S6" s="10">
        <f>SUM(Q6:R6)</f>
        <v>853</v>
      </c>
      <c r="T6" s="10"/>
      <c r="U6" s="10"/>
      <c r="V6" s="10">
        <v>234.7</v>
      </c>
      <c r="W6" s="11"/>
      <c r="X6" s="15">
        <v>162.6035301551687</v>
      </c>
      <c r="Y6" s="11">
        <v>476.9</v>
      </c>
      <c r="Z6" s="11">
        <v>55.9</v>
      </c>
      <c r="AA6" s="11">
        <f>SUM(Y6:Z6)</f>
        <v>532.79999999999995</v>
      </c>
      <c r="AB6" s="11"/>
      <c r="AC6" s="11"/>
      <c r="AD6" s="11">
        <v>161.9</v>
      </c>
    </row>
    <row r="7" spans="1:33" ht="15">
      <c r="A7" s="6">
        <v>2004</v>
      </c>
      <c r="B7" s="7">
        <v>1053.5</v>
      </c>
      <c r="C7" s="8">
        <v>0.7</v>
      </c>
      <c r="D7" s="8">
        <v>0.3</v>
      </c>
      <c r="E7" s="16">
        <v>737.44999999999993</v>
      </c>
      <c r="F7" s="9"/>
      <c r="G7" s="9">
        <v>123</v>
      </c>
      <c r="H7" s="9">
        <v>369.8</v>
      </c>
      <c r="I7" s="16">
        <v>1149.3900000000001</v>
      </c>
      <c r="J7" s="9">
        <v>123</v>
      </c>
      <c r="K7" s="9">
        <v>1272.3900000000001</v>
      </c>
      <c r="L7" s="9"/>
      <c r="M7" s="9"/>
      <c r="N7" s="16">
        <f>B7*D7</f>
        <v>316.05</v>
      </c>
      <c r="O7" s="10"/>
      <c r="P7" s="10"/>
      <c r="Q7" s="10"/>
      <c r="R7" s="10">
        <v>75.099999999999994</v>
      </c>
      <c r="S7" s="10"/>
      <c r="T7" s="10"/>
      <c r="U7" s="10"/>
      <c r="V7" s="10"/>
      <c r="W7" s="11"/>
      <c r="X7" s="11"/>
      <c r="Y7" s="11"/>
      <c r="Z7" s="11">
        <v>47.9</v>
      </c>
      <c r="AA7" s="11"/>
      <c r="AB7" s="11"/>
      <c r="AC7" s="11"/>
    </row>
    <row r="8" spans="1:33" ht="15">
      <c r="A8" s="6">
        <v>2000</v>
      </c>
      <c r="B8" s="17">
        <v>934.7</v>
      </c>
      <c r="C8" s="8">
        <v>0.7</v>
      </c>
      <c r="D8" s="8">
        <v>0.3</v>
      </c>
      <c r="E8" s="16">
        <v>654.29</v>
      </c>
      <c r="F8" s="9"/>
      <c r="G8" s="9"/>
      <c r="H8" s="9">
        <v>504.6</v>
      </c>
      <c r="I8" s="16">
        <v>1196.278</v>
      </c>
      <c r="J8" s="9">
        <v>97</v>
      </c>
      <c r="K8" s="18">
        <v>1293.278</v>
      </c>
      <c r="L8" s="9"/>
      <c r="M8" s="9"/>
      <c r="N8" s="16">
        <f t="shared" ref="N8:N13" si="0">B8*D8</f>
        <v>280.41000000000003</v>
      </c>
      <c r="O8" s="10"/>
      <c r="P8" s="10"/>
      <c r="Q8" s="10"/>
      <c r="R8" s="10"/>
      <c r="S8" s="10"/>
      <c r="T8" s="10"/>
      <c r="U8" s="10"/>
      <c r="V8" s="10"/>
      <c r="W8" s="11"/>
      <c r="X8" s="11"/>
      <c r="Y8" s="11"/>
      <c r="Z8" s="11"/>
      <c r="AA8" s="11"/>
      <c r="AB8" s="11"/>
      <c r="AC8" s="11"/>
    </row>
    <row r="9" spans="1:33" ht="15">
      <c r="A9" s="6">
        <v>1996</v>
      </c>
      <c r="B9" s="7">
        <v>963.3</v>
      </c>
      <c r="C9" s="8">
        <v>0.7</v>
      </c>
      <c r="D9" s="8">
        <v>0.3</v>
      </c>
      <c r="E9" s="16">
        <v>674.31</v>
      </c>
      <c r="F9" s="9"/>
      <c r="G9" s="9"/>
      <c r="H9" s="9">
        <v>385.50000000000006</v>
      </c>
      <c r="I9" s="16">
        <v>1098.3420000000001</v>
      </c>
      <c r="J9" s="19">
        <v>56.6</v>
      </c>
      <c r="K9" s="18">
        <v>1154.942</v>
      </c>
      <c r="L9" s="9"/>
      <c r="M9" s="9"/>
      <c r="N9" s="16">
        <f t="shared" si="0"/>
        <v>288.98999999999995</v>
      </c>
      <c r="O9" s="10"/>
      <c r="P9" s="10"/>
      <c r="Q9" s="10"/>
      <c r="R9" s="10"/>
      <c r="S9" s="10"/>
      <c r="T9" s="10"/>
      <c r="U9" s="10"/>
      <c r="V9" s="10"/>
      <c r="W9" s="11"/>
      <c r="X9" s="11"/>
      <c r="Y9" s="11"/>
      <c r="Z9" s="11"/>
      <c r="AA9" s="11"/>
      <c r="AB9" s="11"/>
      <c r="AC9" s="11"/>
    </row>
    <row r="10" spans="1:33" ht="15">
      <c r="A10" s="6">
        <v>1992</v>
      </c>
      <c r="B10" s="7">
        <v>900.6</v>
      </c>
      <c r="C10" s="8">
        <v>0.7</v>
      </c>
      <c r="D10" s="8">
        <v>0.3</v>
      </c>
      <c r="E10" s="16">
        <v>630.41999999999996</v>
      </c>
      <c r="F10" s="9"/>
      <c r="G10" s="9"/>
      <c r="H10" s="9">
        <v>398.20000000000005</v>
      </c>
      <c r="I10" s="16">
        <v>1064.644</v>
      </c>
      <c r="J10" s="19">
        <v>29.6</v>
      </c>
      <c r="K10" s="18">
        <v>1094.2439999999999</v>
      </c>
      <c r="L10" s="9"/>
      <c r="M10" s="9"/>
      <c r="N10" s="16">
        <f t="shared" si="0"/>
        <v>270.18</v>
      </c>
      <c r="O10" s="10"/>
      <c r="P10" s="10"/>
      <c r="Q10" s="10"/>
      <c r="R10" s="10"/>
      <c r="S10" s="10"/>
      <c r="T10" s="10"/>
      <c r="U10" s="10"/>
      <c r="V10" s="10"/>
      <c r="W10" s="11"/>
      <c r="X10" s="11"/>
      <c r="Y10" s="11"/>
      <c r="Z10" s="11"/>
      <c r="AA10" s="11"/>
      <c r="AB10" s="11"/>
      <c r="AC10" s="11"/>
    </row>
    <row r="11" spans="1:33" ht="15">
      <c r="A11" s="6">
        <v>1990</v>
      </c>
      <c r="B11" s="7">
        <v>896.3</v>
      </c>
      <c r="C11" s="8">
        <v>0.7</v>
      </c>
      <c r="D11" s="8">
        <v>0.3</v>
      </c>
      <c r="E11" s="16">
        <v>627.41</v>
      </c>
      <c r="F11" s="9"/>
      <c r="G11" s="9"/>
      <c r="H11" s="9">
        <v>410.9</v>
      </c>
      <c r="I11" s="16">
        <v>1074.1619999999998</v>
      </c>
      <c r="J11" s="19">
        <v>15</v>
      </c>
      <c r="K11" s="18">
        <v>1089.1619999999998</v>
      </c>
      <c r="L11" s="9"/>
      <c r="M11" s="9"/>
      <c r="N11" s="16">
        <f t="shared" si="0"/>
        <v>268.89</v>
      </c>
      <c r="O11" s="10"/>
      <c r="P11" s="10"/>
      <c r="Q11" s="10"/>
      <c r="R11" s="10"/>
      <c r="S11" s="10"/>
      <c r="T11" s="10"/>
      <c r="U11" s="10"/>
      <c r="V11" s="10"/>
      <c r="W11" s="11"/>
      <c r="X11" s="11"/>
      <c r="Y11" s="11"/>
      <c r="Z11" s="11"/>
      <c r="AA11" s="11"/>
      <c r="AB11" s="11"/>
      <c r="AC11" s="11"/>
    </row>
    <row r="12" spans="1:33" ht="15">
      <c r="A12" s="6" t="s">
        <v>31</v>
      </c>
      <c r="B12" s="7">
        <v>919.9</v>
      </c>
      <c r="C12" s="8">
        <v>0.7</v>
      </c>
      <c r="D12" s="8">
        <v>0.3</v>
      </c>
      <c r="E12" s="16">
        <v>643.92999999999995</v>
      </c>
      <c r="F12" s="9"/>
      <c r="G12" s="9"/>
      <c r="H12" s="9">
        <v>338.4</v>
      </c>
      <c r="I12" s="16">
        <v>1019.126</v>
      </c>
      <c r="J12" s="9"/>
      <c r="K12" s="18">
        <v>1019.126</v>
      </c>
      <c r="L12" s="9"/>
      <c r="M12" s="9"/>
      <c r="N12" s="16">
        <f t="shared" si="0"/>
        <v>275.96999999999997</v>
      </c>
      <c r="O12" s="10"/>
      <c r="P12" s="10"/>
      <c r="Q12" s="10"/>
      <c r="R12" s="10"/>
      <c r="S12" s="10"/>
      <c r="T12" s="10"/>
      <c r="U12" s="10"/>
      <c r="V12" s="10"/>
      <c r="W12" s="11"/>
      <c r="X12" s="11"/>
      <c r="Y12" s="11"/>
      <c r="Z12" s="11"/>
      <c r="AA12" s="11"/>
      <c r="AB12" s="11"/>
      <c r="AC12" s="11"/>
    </row>
    <row r="13" spans="1:33" ht="15">
      <c r="A13" s="6" t="s">
        <v>32</v>
      </c>
      <c r="B13" s="7">
        <v>837.3</v>
      </c>
      <c r="C13" s="8">
        <v>0.7</v>
      </c>
      <c r="D13" s="8">
        <v>0.3</v>
      </c>
      <c r="E13" s="16">
        <v>586.1099999999999</v>
      </c>
      <c r="F13" s="9"/>
      <c r="G13" s="9"/>
      <c r="H13" s="9">
        <v>224.8</v>
      </c>
      <c r="I13" s="16">
        <v>844.40200000000004</v>
      </c>
      <c r="J13" s="9"/>
      <c r="K13" s="18">
        <v>844.40200000000004</v>
      </c>
      <c r="L13" s="9"/>
      <c r="M13" s="9"/>
      <c r="N13" s="16">
        <f t="shared" si="0"/>
        <v>251.18999999999997</v>
      </c>
      <c r="O13" s="10"/>
      <c r="P13" s="10"/>
      <c r="Q13" s="10"/>
      <c r="R13" s="10"/>
      <c r="S13" s="10"/>
      <c r="T13" s="10"/>
      <c r="U13" s="10"/>
      <c r="V13" s="10"/>
      <c r="W13" s="11"/>
      <c r="X13" s="11"/>
      <c r="Y13" s="11"/>
      <c r="Z13" s="11"/>
      <c r="AA13" s="11"/>
      <c r="AB13" s="11"/>
      <c r="AC13" s="11"/>
    </row>
    <row r="14" spans="1:33">
      <c r="AG14"/>
    </row>
    <row r="15" spans="1:33">
      <c r="A15" s="20" t="s">
        <v>2</v>
      </c>
      <c r="B15" s="20"/>
      <c r="C15" s="20"/>
      <c r="D15" s="20"/>
      <c r="E15" s="20"/>
      <c r="F15" s="20"/>
      <c r="G15" s="20"/>
      <c r="H15" s="20"/>
      <c r="I15" s="20"/>
      <c r="J15" s="20"/>
      <c r="K15" s="20"/>
      <c r="L15" s="20"/>
      <c r="M15" s="20"/>
      <c r="AG15"/>
    </row>
    <row r="16" spans="1:33">
      <c r="A16" s="20" t="s">
        <v>3</v>
      </c>
      <c r="B16" s="20"/>
      <c r="C16" s="20"/>
      <c r="D16" s="20"/>
      <c r="E16" s="20"/>
      <c r="F16" s="20"/>
      <c r="G16" s="20"/>
      <c r="H16" s="20"/>
      <c r="I16" s="20"/>
      <c r="J16" s="20"/>
      <c r="K16" s="20"/>
      <c r="L16" s="20"/>
      <c r="M16" s="20"/>
      <c r="AG16"/>
    </row>
    <row r="17" spans="1:33">
      <c r="A17" s="20" t="s">
        <v>0</v>
      </c>
      <c r="B17" s="20"/>
      <c r="C17" s="20"/>
      <c r="D17" s="20"/>
      <c r="E17" s="20"/>
      <c r="F17" s="20"/>
      <c r="G17" s="20"/>
      <c r="H17" s="20"/>
      <c r="I17" s="20"/>
      <c r="J17" s="20"/>
      <c r="K17" s="20"/>
      <c r="L17" s="20"/>
      <c r="M17" s="20"/>
      <c r="AG17"/>
    </row>
    <row r="18" spans="1:33">
      <c r="A18" s="20" t="s">
        <v>1</v>
      </c>
      <c r="B18" s="20"/>
      <c r="C18" s="20"/>
      <c r="D18" s="20"/>
      <c r="E18" s="20"/>
      <c r="F18" s="20"/>
      <c r="G18" s="20"/>
      <c r="H18" s="20"/>
      <c r="I18" s="20"/>
      <c r="J18" s="20"/>
      <c r="K18" s="20"/>
      <c r="L18" s="20"/>
      <c r="M18" s="20"/>
      <c r="AG18"/>
    </row>
    <row r="19" spans="1:33">
      <c r="Z19"/>
      <c r="AA19"/>
      <c r="AB19"/>
      <c r="AC19"/>
      <c r="AD19"/>
      <c r="AE19"/>
      <c r="AF19"/>
      <c r="AG19"/>
    </row>
  </sheetData>
  <sheetCalcPr fullCalcOnLoad="1"/>
  <mergeCells count="4">
    <mergeCell ref="A15:M15"/>
    <mergeCell ref="A16:M16"/>
    <mergeCell ref="A17:M17"/>
    <mergeCell ref="A18:M18"/>
  </mergeCells>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CBC</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2014-12-06T17:50:21Z</dcterms:created>
  <dcterms:modified xsi:type="dcterms:W3CDTF">2014-12-06T17:51:06Z</dcterms:modified>
</cp:coreProperties>
</file>