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460" yWindow="1460" windowWidth="20120" windowHeight="12600" tabRatio="500"/>
  </bookViews>
  <sheets>
    <sheet name="Provincial Concentration Levels" sheetId="1" r:id="rId1"/>
  </sheets>
  <externalReferences>
    <externalReference r:id="rId2"/>
    <externalReference r:id="rId3"/>
  </externalReferences>
  <definedNames>
    <definedName name="Notes">[2]notes!#REF!</definedName>
    <definedName name="Notes2">[1]notes!#REF!</definedName>
    <definedName name="Notes3">[1]notes!#REF!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" i="1"/>
  <c r="I3"/>
  <c r="I4"/>
  <c r="I5"/>
  <c r="I6"/>
  <c r="I7"/>
  <c r="I8"/>
  <c r="I9"/>
  <c r="I10"/>
  <c r="I11"/>
  <c r="I13"/>
  <c r="H2"/>
  <c r="H3"/>
  <c r="H4"/>
  <c r="H5"/>
  <c r="H6"/>
  <c r="H7"/>
  <c r="H8"/>
  <c r="H9"/>
  <c r="H10"/>
  <c r="H11"/>
  <c r="H13"/>
  <c r="G2"/>
  <c r="G3"/>
  <c r="G4"/>
  <c r="G5"/>
  <c r="G6"/>
  <c r="G7"/>
  <c r="G8"/>
  <c r="G9"/>
  <c r="G10"/>
  <c r="G11"/>
  <c r="G13"/>
  <c r="F13"/>
  <c r="E13"/>
  <c r="D13"/>
  <c r="C13"/>
  <c r="B13"/>
  <c r="I12"/>
  <c r="H12"/>
  <c r="G12"/>
</calcChain>
</file>

<file path=xl/sharedStrings.xml><?xml version="1.0" encoding="utf-8"?>
<sst xmlns="http://schemas.openxmlformats.org/spreadsheetml/2006/main" count="22" uniqueCount="22">
  <si>
    <t>Province</t>
  </si>
  <si>
    <t>Bell</t>
  </si>
  <si>
    <t>Telus</t>
  </si>
  <si>
    <t>Rogers</t>
  </si>
  <si>
    <t>New Entrants</t>
  </si>
  <si>
    <t>Other</t>
  </si>
  <si>
    <t>CR2</t>
  </si>
  <si>
    <t>CR3</t>
  </si>
  <si>
    <t>HHI</t>
  </si>
  <si>
    <t>BC</t>
  </si>
  <si>
    <t>AB</t>
  </si>
  <si>
    <t>SK</t>
  </si>
  <si>
    <t>MB</t>
  </si>
  <si>
    <t>ON</t>
  </si>
  <si>
    <t>QC</t>
  </si>
  <si>
    <t>NB</t>
  </si>
  <si>
    <t>NS</t>
  </si>
  <si>
    <t>PEI</t>
  </si>
  <si>
    <t>NL</t>
  </si>
  <si>
    <t>TER</t>
  </si>
  <si>
    <t>Average</t>
  </si>
  <si>
    <t>Source: CRTC Monitoring Report, 2013 Table 5.5.5. Average not including Territories.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</si>
</sst>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7" formatCode="0.0"/>
    <numFmt numFmtId="168" formatCode="_(* #,##0.000_);_(* \(#,##0.000\);_(* &quot;-&quot;??_);_(@_)"/>
    <numFmt numFmtId="170" formatCode="_(* #,##0_);_(* \(#,##0\);_(* &quot;-&quot;??_);_(@_)"/>
    <numFmt numFmtId="174" formatCode="0.000000"/>
  </numFmts>
  <fonts count="5">
    <font>
      <sz val="10"/>
      <name val="Verdana"/>
    </font>
    <font>
      <b/>
      <sz val="12"/>
      <color indexed="8"/>
      <name val="Cochin"/>
    </font>
    <font>
      <sz val="8"/>
      <name val="Verdana"/>
    </font>
    <font>
      <sz val="12"/>
      <color indexed="8"/>
      <name val="Cochin"/>
    </font>
    <font>
      <sz val="11"/>
      <color indexed="8"/>
      <name val="Helvetica"/>
    </font>
  </fonts>
  <fills count="16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18"/>
      </patternFill>
    </fill>
    <fill>
      <patternFill patternType="solid">
        <fgColor indexed="19"/>
      </patternFill>
    </fill>
    <fill>
      <patternFill patternType="solid">
        <fgColor indexed="20"/>
      </patternFill>
    </fill>
    <fill>
      <patternFill patternType="solid">
        <fgColor indexed="2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16"/>
      </patternFill>
    </fill>
    <fill>
      <patternFill patternType="solid">
        <fgColor indexed="17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11"/>
      </top>
      <bottom style="thin">
        <color indexed="8"/>
      </bottom>
      <diagonal/>
    </border>
    <border>
      <left/>
      <right/>
      <top style="thin">
        <color indexed="11"/>
      </top>
      <bottom style="thin">
        <color indexed="8"/>
      </bottom>
      <diagonal/>
    </border>
    <border>
      <left/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9" borderId="16" xfId="0" applyNumberFormat="1" applyFont="1" applyFill="1" applyBorder="1" applyAlignment="1">
      <alignment horizontal="center" vertical="top" wrapText="1"/>
    </xf>
    <xf numFmtId="0" fontId="1" fillId="10" borderId="16" xfId="0" applyNumberFormat="1" applyFont="1" applyFill="1" applyBorder="1" applyAlignment="1">
      <alignment horizontal="center" vertical="top" wrapText="1"/>
    </xf>
    <xf numFmtId="0" fontId="1" fillId="11" borderId="16" xfId="0" applyNumberFormat="1" applyFont="1" applyFill="1" applyBorder="1" applyAlignment="1">
      <alignment horizontal="center" vertical="top" wrapText="1"/>
    </xf>
    <xf numFmtId="0" fontId="1" fillId="12" borderId="16" xfId="0" applyNumberFormat="1" applyFont="1" applyFill="1" applyBorder="1" applyAlignment="1">
      <alignment horizontal="center" vertical="top" wrapText="1"/>
    </xf>
    <xf numFmtId="0" fontId="1" fillId="13" borderId="16" xfId="0" applyNumberFormat="1" applyFont="1" applyFill="1" applyBorder="1" applyAlignment="1">
      <alignment horizontal="center" vertical="top" wrapText="1"/>
    </xf>
    <xf numFmtId="0" fontId="1" fillId="14" borderId="16" xfId="0" applyNumberFormat="1" applyFont="1" applyFill="1" applyBorder="1" applyAlignment="1">
      <alignment horizontal="center" vertical="top" wrapText="1"/>
    </xf>
    <xf numFmtId="0" fontId="1" fillId="15" borderId="16" xfId="0" applyNumberFormat="1" applyFont="1" applyFill="1" applyBorder="1" applyAlignment="1">
      <alignment horizontal="center" vertical="top" wrapText="1"/>
    </xf>
    <xf numFmtId="0" fontId="1" fillId="2" borderId="13" xfId="0" applyNumberFormat="1" applyFont="1" applyFill="1" applyBorder="1" applyAlignment="1">
      <alignment horizontal="center" vertical="top" wrapText="1"/>
    </xf>
    <xf numFmtId="0" fontId="3" fillId="3" borderId="14" xfId="0" applyNumberFormat="1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top" wrapText="1"/>
    </xf>
    <xf numFmtId="0" fontId="3" fillId="5" borderId="14" xfId="0" applyNumberFormat="1" applyFont="1" applyFill="1" applyBorder="1" applyAlignment="1">
      <alignment horizontal="center" vertical="top" wrapText="1"/>
    </xf>
    <xf numFmtId="0" fontId="3" fillId="6" borderId="14" xfId="0" applyNumberFormat="1" applyFont="1" applyFill="1" applyBorder="1" applyAlignment="1">
      <alignment horizontal="center" vertical="top" wrapText="1"/>
    </xf>
    <xf numFmtId="0" fontId="3" fillId="7" borderId="14" xfId="0" applyNumberFormat="1" applyFont="1" applyFill="1" applyBorder="1" applyAlignment="1">
      <alignment horizontal="center" vertical="top" wrapText="1"/>
    </xf>
    <xf numFmtId="0" fontId="1" fillId="8" borderId="14" xfId="0" applyNumberFormat="1" applyFont="1" applyFill="1" applyBorder="1" applyAlignment="1">
      <alignment horizontal="center" vertical="top" wrapText="1"/>
    </xf>
    <xf numFmtId="0" fontId="1" fillId="8" borderId="15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4" borderId="8" xfId="0" applyNumberFormat="1" applyFont="1" applyFill="1" applyBorder="1" applyAlignment="1">
      <alignment horizontal="center" vertical="top" wrapText="1"/>
    </xf>
    <xf numFmtId="0" fontId="3" fillId="5" borderId="8" xfId="0" applyNumberFormat="1" applyFont="1" applyFill="1" applyBorder="1" applyAlignment="1">
      <alignment horizontal="center" vertical="top" wrapText="1"/>
    </xf>
    <xf numFmtId="0" fontId="3" fillId="6" borderId="8" xfId="0" applyNumberFormat="1" applyFont="1" applyFill="1" applyBorder="1" applyAlignment="1">
      <alignment horizontal="center" vertical="top" wrapText="1"/>
    </xf>
    <xf numFmtId="0" fontId="3" fillId="7" borderId="8" xfId="0" applyNumberFormat="1" applyFont="1" applyFill="1" applyBorder="1" applyAlignment="1">
      <alignment horizontal="center" vertical="top" wrapText="1"/>
    </xf>
    <xf numFmtId="0" fontId="1" fillId="8" borderId="8" xfId="0" applyNumberFormat="1" applyFont="1" applyFill="1" applyBorder="1" applyAlignment="1">
      <alignment horizontal="center" vertical="top" wrapText="1"/>
    </xf>
    <xf numFmtId="0" fontId="1" fillId="8" borderId="9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3" fillId="3" borderId="11" xfId="0" applyNumberFormat="1" applyFont="1" applyFill="1" applyBorder="1" applyAlignment="1">
      <alignment horizontal="center" vertical="top" wrapText="1"/>
    </xf>
    <xf numFmtId="0" fontId="3" fillId="4" borderId="11" xfId="0" applyNumberFormat="1" applyFont="1" applyFill="1" applyBorder="1" applyAlignment="1">
      <alignment horizontal="center" vertical="top" wrapText="1"/>
    </xf>
    <xf numFmtId="0" fontId="3" fillId="5" borderId="11" xfId="0" applyNumberFormat="1" applyFont="1" applyFill="1" applyBorder="1" applyAlignment="1">
      <alignment horizontal="center" vertical="top" wrapText="1"/>
    </xf>
    <xf numFmtId="0" fontId="3" fillId="6" borderId="11" xfId="0" applyNumberFormat="1" applyFont="1" applyFill="1" applyBorder="1" applyAlignment="1">
      <alignment horizontal="center" vertical="top" wrapText="1"/>
    </xf>
    <xf numFmtId="0" fontId="3" fillId="7" borderId="11" xfId="0" applyNumberFormat="1" applyFont="1" applyFill="1" applyBorder="1" applyAlignment="1">
      <alignment horizontal="center" vertical="top" wrapText="1"/>
    </xf>
    <xf numFmtId="0" fontId="1" fillId="8" borderId="11" xfId="0" applyNumberFormat="1" applyFont="1" applyFill="1" applyBorder="1" applyAlignment="1">
      <alignment horizontal="center" vertical="top" wrapText="1"/>
    </xf>
    <xf numFmtId="0" fontId="1" fillId="8" borderId="12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0" fontId="3" fillId="5" borderId="5" xfId="0" applyNumberFormat="1" applyFont="1" applyFill="1" applyBorder="1" applyAlignment="1">
      <alignment horizontal="center" vertical="top" wrapText="1"/>
    </xf>
    <xf numFmtId="0" fontId="3" fillId="6" borderId="5" xfId="0" applyNumberFormat="1" applyFont="1" applyFill="1" applyBorder="1" applyAlignment="1">
      <alignment horizontal="center" vertical="top" wrapText="1"/>
    </xf>
    <xf numFmtId="0" fontId="3" fillId="7" borderId="5" xfId="0" applyNumberFormat="1" applyFont="1" applyFill="1" applyBorder="1" applyAlignment="1">
      <alignment horizontal="center" vertical="top" wrapText="1"/>
    </xf>
    <xf numFmtId="0" fontId="1" fillId="8" borderId="5" xfId="0" applyNumberFormat="1" applyFont="1" applyFill="1" applyBorder="1" applyAlignment="1">
      <alignment horizontal="center" vertical="top" wrapText="1"/>
    </xf>
    <xf numFmtId="0" fontId="1" fillId="8" borderId="6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October%2006%20CISP%20folder/CISP/Books/CommOutlook-2005/Tables/P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LS2/Thomson_M$/DATA/STCP/AGENT/PTO9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97 old"/>
      <sheetName val="notes"/>
      <sheetName val="By country"/>
      <sheetName val="Conv. to US$ 97"/>
      <sheetName val="PTO&amp;TEM 2001 Loc Cur"/>
      <sheetName val="PTO&amp;TEM 99 by countries in US$"/>
      <sheetName val="PTO&amp;TEM 99 loc cur"/>
      <sheetName val="PTO&amp;TEM 99 sorted by revenu"/>
      <sheetName val="99 by countries in total $"/>
      <sheetName val="FAME Persistence"/>
      <sheetName val="Incumbents&amp;New99"/>
      <sheetName val="PTO&amp;TEM loc cur 97"/>
      <sheetName val="97 by country totals in $"/>
      <sheetName val="1997 sorted by country in US$"/>
      <sheetName val="1997 sorted by Rev in US$"/>
      <sheetName val="Mobile - sorted"/>
      <sheetName val="mobile 97 "/>
      <sheetName val="1995"/>
      <sheetName val="1995 $ by country"/>
      <sheetName val="PTO&amp;TEM loc cur 95"/>
      <sheetName val="Table 1.2 95"/>
      <sheetName val="Exchange rates"/>
      <sheetName val="Sheet1"/>
      <sheetName val="Conv. to US$ 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&amp;D PTO-TEM"/>
      <sheetName val="R&amp;D Internet"/>
      <sheetName val="Mob trf FrF"/>
      <sheetName val="Mob trf US$"/>
      <sheetName val="Mob Compl"/>
      <sheetName val="Employ$"/>
      <sheetName val="ASR"/>
      <sheetName val="Inc calls (ASR)"/>
      <sheetName val="notes"/>
      <sheetName val="INDEX"/>
      <sheetName val="PTO&amp;TEM loc c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14"/>
  <sheetViews>
    <sheetView tabSelected="1" workbookViewId="0">
      <selection activeCell="H17" sqref="H17"/>
    </sheetView>
  </sheetViews>
  <sheetFormatPr baseColWidth="10" defaultRowHeight="13"/>
  <sheetData>
    <row r="1" spans="1:9" ht="30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spans="1:9" ht="15">
      <c r="A2" s="8" t="s">
        <v>9</v>
      </c>
      <c r="B2" s="9">
        <v>18</v>
      </c>
      <c r="C2" s="10">
        <v>40</v>
      </c>
      <c r="D2" s="11">
        <v>39</v>
      </c>
      <c r="E2" s="12">
        <v>3</v>
      </c>
      <c r="F2" s="13">
        <v>0</v>
      </c>
      <c r="G2" s="14">
        <f>C2+D2</f>
        <v>79</v>
      </c>
      <c r="H2" s="14">
        <f>B2+C2+D2</f>
        <v>97</v>
      </c>
      <c r="I2" s="15">
        <f>SUM(B2*B2+C2*C2+D2*D2+E2*E2)</f>
        <v>3454</v>
      </c>
    </row>
    <row r="3" spans="1:9" ht="15">
      <c r="A3" s="16" t="s">
        <v>10</v>
      </c>
      <c r="B3" s="17">
        <v>23</v>
      </c>
      <c r="C3" s="18">
        <v>50</v>
      </c>
      <c r="D3" s="19">
        <v>24</v>
      </c>
      <c r="E3" s="20">
        <v>3</v>
      </c>
      <c r="F3" s="21">
        <v>0</v>
      </c>
      <c r="G3" s="22">
        <f>C3+D3</f>
        <v>74</v>
      </c>
      <c r="H3" s="22">
        <f>B3+C3+D3</f>
        <v>97</v>
      </c>
      <c r="I3" s="23">
        <f>SUM(B3*B3+C3*C3+D3*D3+E3*E3)</f>
        <v>3614</v>
      </c>
    </row>
    <row r="4" spans="1:9" ht="15">
      <c r="A4" s="8" t="s">
        <v>11</v>
      </c>
      <c r="B4" s="9">
        <v>10</v>
      </c>
      <c r="C4" s="10">
        <v>10</v>
      </c>
      <c r="D4" s="11">
        <v>9</v>
      </c>
      <c r="E4" s="12">
        <v>0</v>
      </c>
      <c r="F4" s="13">
        <v>71</v>
      </c>
      <c r="G4" s="14">
        <f>C4+F4</f>
        <v>81</v>
      </c>
      <c r="H4" s="14">
        <f>F4+C4+B4</f>
        <v>91</v>
      </c>
      <c r="I4" s="15">
        <f>C4*C4+D4*D4+F4*F4+B4*B4</f>
        <v>5322</v>
      </c>
    </row>
    <row r="5" spans="1:9" ht="15">
      <c r="A5" s="16" t="s">
        <v>12</v>
      </c>
      <c r="B5" s="17">
        <v>5</v>
      </c>
      <c r="C5" s="18">
        <v>9</v>
      </c>
      <c r="D5" s="19">
        <v>33</v>
      </c>
      <c r="E5" s="20">
        <v>0</v>
      </c>
      <c r="F5" s="21">
        <v>53</v>
      </c>
      <c r="G5" s="22">
        <f>D5+F5</f>
        <v>86</v>
      </c>
      <c r="H5" s="22">
        <f>F5+D5+C5</f>
        <v>95</v>
      </c>
      <c r="I5" s="23">
        <f>C5*C5+D5*D5+F5*F5+B5*B5</f>
        <v>4004</v>
      </c>
    </row>
    <row r="6" spans="1:9" ht="15">
      <c r="A6" s="8" t="s">
        <v>13</v>
      </c>
      <c r="B6" s="9">
        <v>28</v>
      </c>
      <c r="C6" s="10">
        <v>20</v>
      </c>
      <c r="D6" s="11">
        <v>44</v>
      </c>
      <c r="E6" s="12">
        <v>6</v>
      </c>
      <c r="F6" s="13">
        <v>1</v>
      </c>
      <c r="G6" s="14">
        <f>B6+D6</f>
        <v>72</v>
      </c>
      <c r="H6" s="14">
        <f t="shared" ref="H6:H11" si="0">B6+C6+D6</f>
        <v>92</v>
      </c>
      <c r="I6" s="15">
        <f>SUM(B6*B6+C6*C6+D6*D6+E6*E6+1)</f>
        <v>3157</v>
      </c>
    </row>
    <row r="7" spans="1:9" ht="15">
      <c r="A7" s="16" t="s">
        <v>14</v>
      </c>
      <c r="B7" s="17">
        <v>33</v>
      </c>
      <c r="C7" s="18">
        <v>28</v>
      </c>
      <c r="D7" s="19">
        <v>29</v>
      </c>
      <c r="E7" s="20">
        <v>10</v>
      </c>
      <c r="F7" s="21">
        <v>0</v>
      </c>
      <c r="G7" s="22">
        <f>B7+D7</f>
        <v>62</v>
      </c>
      <c r="H7" s="22">
        <f t="shared" si="0"/>
        <v>90</v>
      </c>
      <c r="I7" s="23">
        <f>SUM(B7*B7+C7*C7+D7*D7)+E7*E7</f>
        <v>2814</v>
      </c>
    </row>
    <row r="8" spans="1:9" ht="15">
      <c r="A8" s="8" t="s">
        <v>15</v>
      </c>
      <c r="B8" s="9">
        <v>58</v>
      </c>
      <c r="C8" s="10">
        <v>23</v>
      </c>
      <c r="D8" s="11">
        <v>19</v>
      </c>
      <c r="E8" s="12">
        <v>0</v>
      </c>
      <c r="F8" s="13">
        <v>0</v>
      </c>
      <c r="G8" s="14">
        <f>B8+C8</f>
        <v>81</v>
      </c>
      <c r="H8" s="14">
        <f t="shared" si="0"/>
        <v>100</v>
      </c>
      <c r="I8" s="15">
        <f>SUM(B8*B8+C8*C8+D8*D8)</f>
        <v>4254</v>
      </c>
    </row>
    <row r="9" spans="1:9" ht="15">
      <c r="A9" s="24" t="s">
        <v>16</v>
      </c>
      <c r="B9" s="25">
        <v>54</v>
      </c>
      <c r="C9" s="26">
        <v>29</v>
      </c>
      <c r="D9" s="27">
        <v>16</v>
      </c>
      <c r="E9" s="28">
        <v>0</v>
      </c>
      <c r="F9" s="29">
        <v>0</v>
      </c>
      <c r="G9" s="30">
        <f>B9+C9</f>
        <v>83</v>
      </c>
      <c r="H9" s="30">
        <f t="shared" si="0"/>
        <v>99</v>
      </c>
      <c r="I9" s="31">
        <f>SUM(B9*B9+C9*C9+D9*D9)</f>
        <v>4013</v>
      </c>
    </row>
    <row r="10" spans="1:9" ht="15">
      <c r="A10" s="24" t="s">
        <v>17</v>
      </c>
      <c r="B10" s="25">
        <v>58</v>
      </c>
      <c r="C10" s="26">
        <v>27</v>
      </c>
      <c r="D10" s="27">
        <v>15</v>
      </c>
      <c r="E10" s="28">
        <v>0</v>
      </c>
      <c r="F10" s="29">
        <v>0</v>
      </c>
      <c r="G10" s="30">
        <f>B10+C10</f>
        <v>85</v>
      </c>
      <c r="H10" s="30">
        <f t="shared" si="0"/>
        <v>100</v>
      </c>
      <c r="I10" s="31">
        <f>SUM(B10*B10+C10*C10+D10*D10)</f>
        <v>4318</v>
      </c>
    </row>
    <row r="11" spans="1:9" ht="15">
      <c r="A11" s="16" t="s">
        <v>18</v>
      </c>
      <c r="B11" s="17">
        <v>73</v>
      </c>
      <c r="C11" s="18">
        <v>25</v>
      </c>
      <c r="D11" s="19">
        <v>2</v>
      </c>
      <c r="E11" s="20">
        <v>0</v>
      </c>
      <c r="F11" s="21">
        <v>0</v>
      </c>
      <c r="G11" s="22">
        <f>B11+C11</f>
        <v>98</v>
      </c>
      <c r="H11" s="22">
        <f t="shared" si="0"/>
        <v>100</v>
      </c>
      <c r="I11" s="23">
        <f>SUM(B11*B11+C11*C11+D11*D11)</f>
        <v>5958</v>
      </c>
    </row>
    <row r="12" spans="1:9" ht="15">
      <c r="A12" s="32" t="s">
        <v>19</v>
      </c>
      <c r="B12" s="33">
        <v>90</v>
      </c>
      <c r="C12" s="34">
        <v>0</v>
      </c>
      <c r="D12" s="35">
        <v>0</v>
      </c>
      <c r="E12" s="36">
        <v>0</v>
      </c>
      <c r="F12" s="37">
        <v>10</v>
      </c>
      <c r="G12" s="38">
        <f>B12+F12</f>
        <v>100</v>
      </c>
      <c r="H12" s="38">
        <f>SUM(B12:F12)</f>
        <v>100</v>
      </c>
      <c r="I12" s="39">
        <f>SUM(B12*B12+C12*C12+D12*D12)+F12*F12</f>
        <v>8200</v>
      </c>
    </row>
    <row r="13" spans="1:9" ht="15">
      <c r="A13" s="32" t="s">
        <v>20</v>
      </c>
      <c r="B13" s="40">
        <f>AVERAGE(B2:B11)</f>
        <v>36</v>
      </c>
      <c r="C13" s="40">
        <f>AVERAGE(C2:C11)</f>
        <v>26.1</v>
      </c>
      <c r="D13" s="40">
        <f>AVERAGE(D2:D11)</f>
        <v>23</v>
      </c>
      <c r="E13" s="40">
        <f>SUM(E2:E3,E6,E7)</f>
        <v>22</v>
      </c>
      <c r="F13" s="40">
        <f>AVERAGE(F4,F5)</f>
        <v>62</v>
      </c>
      <c r="G13" s="40">
        <f>AVERAGE(G2:G11)</f>
        <v>80.099999999999994</v>
      </c>
      <c r="H13" s="40">
        <f>AVERAGE(H2:H11)</f>
        <v>96.1</v>
      </c>
      <c r="I13" s="41">
        <f>AVERAGE(I2:I11)</f>
        <v>4090.8</v>
      </c>
    </row>
    <row r="14" spans="1:9">
      <c r="A14" s="42" t="s">
        <v>21</v>
      </c>
      <c r="B14" s="43"/>
      <c r="C14" s="43"/>
      <c r="D14" s="43"/>
      <c r="E14" s="43"/>
      <c r="F14" s="43"/>
      <c r="G14" s="43"/>
      <c r="H14" s="43"/>
      <c r="I14" s="44"/>
    </row>
  </sheetData>
  <sheetCalcPr fullCalcOnLoad="1"/>
  <mergeCells count="1">
    <mergeCell ref="A14:I14"/>
  </mergeCells>
  <phoneticPr fontId="2" type="noConversion"/>
  <pageMargins left="0.75" right="0.75" top="1" bottom="1" header="0.5" footer="0.5"/>
  <pageSetup scale="56" orientation="portrait" horizontalDpi="4294967292" verticalDpi="4294967292"/>
  <colBreaks count="1" manualBreakCount="1">
    <brk id="12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Provincial Concentration Levels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2013-11-17T03:40:08Z</dcterms:created>
  <dcterms:modified xsi:type="dcterms:W3CDTF">2013-11-17T03:41:14Z</dcterms:modified>
</cp:coreProperties>
</file>